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53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definedNames/>
  <calcPr fullCalcOnLoad="1"/>
</workbook>
</file>

<file path=xl/sharedStrings.xml><?xml version="1.0" encoding="utf-8"?>
<sst xmlns="http://schemas.openxmlformats.org/spreadsheetml/2006/main" count="301" uniqueCount="93">
  <si>
    <t>ИНФОРМАЦИЯ О НАЧИСЛЕННЫХ, СОБРАННЫХ И ИЗРАСХОДОВАННЫХ СРЕДСТВАХ  на 31.10.2019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</si>
  <si>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</si>
  <si>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</si>
  <si>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</si>
  <si>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</si>
  <si>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</si>
  <si>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</si>
  <si>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</si>
  <si>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</si>
  <si>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</si>
  <si>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31.12.2019 г</t>
  </si>
  <si>
    <t>Дата заключения договора</t>
  </si>
  <si>
    <t>Улица</t>
  </si>
  <si>
    <t>Дом</t>
  </si>
  <si>
    <t>Свободы</t>
  </si>
  <si>
    <t>01.01.2015 г.</t>
  </si>
  <si>
    <t>ИТОГО ПО ДОМУ</t>
  </si>
  <si>
    <t>январь 2019г.</t>
  </si>
  <si>
    <t>Вид работ</t>
  </si>
  <si>
    <t>Место проведения работ</t>
  </si>
  <si>
    <t>Сумма</t>
  </si>
  <si>
    <t>Свободы 12</t>
  </si>
  <si>
    <t>ИТОГО</t>
  </si>
  <si>
    <t>февраль 2019г.</t>
  </si>
  <si>
    <t>проверка   технического состояния вентиляционных и дымовых каналов</t>
  </si>
  <si>
    <t>кв.34,32,30,29,28,18,17,14, 13,9,10,6,4,3</t>
  </si>
  <si>
    <t>кв.8,11,16,22,25,35,38,39,46</t>
  </si>
  <si>
    <t>изготовление и обрамление ступеней</t>
  </si>
  <si>
    <t>1-4-й подъезд</t>
  </si>
  <si>
    <t>март 2019г.</t>
  </si>
  <si>
    <t>АПРЕЛЬ 2019 г.</t>
  </si>
  <si>
    <t>устройство асфальтобетонного покрытия</t>
  </si>
  <si>
    <t>Май 2019г.</t>
  </si>
  <si>
    <t>смена эл.счетчика на квартиру</t>
  </si>
  <si>
    <t>кв.5</t>
  </si>
  <si>
    <t>Июнь 2019г.</t>
  </si>
  <si>
    <t>кв.2,20</t>
  </si>
  <si>
    <t>Июль 2019</t>
  </si>
  <si>
    <t>август 2019г.</t>
  </si>
  <si>
    <t>\</t>
  </si>
  <si>
    <t xml:space="preserve">гидравлическое испытание внутридомовой системы ЦО </t>
  </si>
  <si>
    <t>сентябрь 2019г.</t>
  </si>
  <si>
    <t>смена водосточных труб с автовышки (устранение течи кровли)</t>
  </si>
  <si>
    <t>5-й и 2-й подъезды</t>
  </si>
  <si>
    <t>кв.8,9,11,14,16,17,18,28,29, 30,31,37</t>
  </si>
  <si>
    <t>октябрь 2019г.</t>
  </si>
  <si>
    <t>смена эл.счетчиков в квартире ж/д</t>
  </si>
  <si>
    <t>кв.19</t>
  </si>
  <si>
    <t>кв.6</t>
  </si>
  <si>
    <t>смена трубопровода ф110 мм</t>
  </si>
  <si>
    <t>кв.10 ЦК</t>
  </si>
  <si>
    <t>ноябрь 2019г.</t>
  </si>
  <si>
    <t>Декабрь 2019г.</t>
  </si>
  <si>
    <t>проверка   технического состояния вентиляционных  каналов</t>
  </si>
  <si>
    <t>кв.40</t>
  </si>
  <si>
    <t>проверка   технического состояния дымового  канала (с устройством отверстия) с помощью видеокамеры</t>
  </si>
  <si>
    <t>Работы по аварийному ремонту общего имущества МКД с января по декабрь  2019</t>
  </si>
  <si>
    <t>кв.28</t>
  </si>
  <si>
    <t>ВСЕГО</t>
  </si>
  <si>
    <t>погрузка и вывоз мусора</t>
  </si>
  <si>
    <t>перенавеска водосточных труб</t>
  </si>
  <si>
    <t>ремонт электроосвещения (смена лампы) жилого дома</t>
  </si>
  <si>
    <t>2-й подъезд тамбур</t>
  </si>
  <si>
    <t>МАРТ 2019г.</t>
  </si>
  <si>
    <t xml:space="preserve">Обходы и осмотры инженерных коммуникаций </t>
  </si>
  <si>
    <t>благоустройство придомовой территории (окраска деревьев и бордюров)</t>
  </si>
  <si>
    <t>МАЙ 2019г.</t>
  </si>
  <si>
    <t xml:space="preserve">Покос придомовой территории </t>
  </si>
  <si>
    <t>благоустройство придомовой территории (окраска МАФ силами жителей)</t>
  </si>
  <si>
    <t>закрытие отопительного периода</t>
  </si>
  <si>
    <t>слив воды из системы</t>
  </si>
  <si>
    <t>июнь 2019г.</t>
  </si>
  <si>
    <t>установка антимагнитных пломб (опломбировка ИПУ)</t>
  </si>
  <si>
    <t>кв.9,10,12,13,39,7</t>
  </si>
  <si>
    <t>июль 2019г.</t>
  </si>
  <si>
    <t>смена трубопровода ф 25 мм</t>
  </si>
  <si>
    <t>кв.9 ЦО (подготовка к радиатору)</t>
  </si>
  <si>
    <t>Август 2019г.</t>
  </si>
  <si>
    <t>ремонт электроосвещения (смена ламп светодиодных)</t>
  </si>
  <si>
    <t>4-й подъезд,под козырьком</t>
  </si>
  <si>
    <t>4-й подъезд,3-й этаж</t>
  </si>
  <si>
    <t>4-й подъезд,4-й этаж,тамбур</t>
  </si>
  <si>
    <r>
      <t>октябрь 2019г</t>
    </r>
    <r>
      <rPr>
        <b/>
        <sz val="14"/>
        <color indexed="8"/>
        <rFont val="Arial"/>
        <family val="2"/>
      </rPr>
      <t>.</t>
    </r>
  </si>
  <si>
    <r>
      <t>ноябрь 2019г</t>
    </r>
    <r>
      <rPr>
        <b/>
        <sz val="14"/>
        <color indexed="8"/>
        <rFont val="Arial"/>
        <family val="2"/>
      </rPr>
      <t>.</t>
    </r>
  </si>
  <si>
    <t>смена трубопровода ф 20 мм</t>
  </si>
  <si>
    <t>кв.29 ЦО</t>
  </si>
  <si>
    <t>обходы и осмотры подвала и инженерных коммуникаций (устранение непрогрева системы ЦО)</t>
  </si>
  <si>
    <t>кв.17,28,5,36,20,35,15,31</t>
  </si>
  <si>
    <r>
      <t>декабрь 2019г</t>
    </r>
    <r>
      <rPr>
        <b/>
        <sz val="14"/>
        <color indexed="8"/>
        <rFont val="Arial"/>
        <family val="2"/>
      </rPr>
      <t>.</t>
    </r>
  </si>
  <si>
    <t>подготовка к запуску системы ЦО в ж/д</t>
  </si>
  <si>
    <t>Планово-профилактический ремонт оборудования</t>
  </si>
  <si>
    <t>очистка от мусора лестничной площадки в ж/д</t>
  </si>
  <si>
    <t xml:space="preserve">2-й подъезд 2-й этаж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</si>
</sst>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mm/yy"/>
  </numFmts>
  <fonts count="47"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b/>
      <i/>
      <sz val="16"/>
      <name val="Times New Roman"/>
      <family val="1"/>
    </font>
    <font>
      <b/>
      <i/>
      <sz val="16"/>
      <name val="Arial"/>
      <family val="2"/>
    </font>
    <font>
      <b/>
      <i/>
      <sz val="16"/>
      <color indexed="8"/>
      <name val="Arial"/>
      <family val="2"/>
    </font>
    <font>
      <b/>
      <sz val="16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35" borderId="10" xfId="0" applyNumberFormat="1" applyFont="1" applyFill="1" applyBorder="1" applyAlignment="1">
      <alignment horizontal="center" wrapText="1"/>
    </xf>
    <xf numFmtId="0" fontId="6" fillId="35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justify"/>
    </xf>
    <xf numFmtId="0" fontId="1" fillId="35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8" fillId="36" borderId="10" xfId="0" applyNumberFormat="1" applyFont="1" applyFill="1" applyBorder="1" applyAlignment="1">
      <alignment horizontal="center" wrapText="1"/>
    </xf>
    <xf numFmtId="0" fontId="1" fillId="36" borderId="0" xfId="0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 wrapText="1"/>
    </xf>
    <xf numFmtId="0" fontId="1" fillId="35" borderId="12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center"/>
    </xf>
    <xf numFmtId="0" fontId="2" fillId="37" borderId="0" xfId="0" applyFont="1" applyFill="1" applyAlignment="1">
      <alignment horizontal="center"/>
    </xf>
    <xf numFmtId="0" fontId="6" fillId="37" borderId="13" xfId="0" applyNumberFormat="1" applyFont="1" applyFill="1" applyBorder="1" applyAlignment="1">
      <alignment horizontal="center"/>
    </xf>
    <xf numFmtId="49" fontId="6" fillId="37" borderId="13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/>
    </xf>
    <xf numFmtId="0" fontId="8" fillId="36" borderId="1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35" borderId="0" xfId="0" applyFont="1" applyFill="1" applyAlignment="1">
      <alignment horizontal="center"/>
    </xf>
    <xf numFmtId="0" fontId="8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justify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1" fillId="37" borderId="0" xfId="0" applyFont="1" applyFill="1" applyBorder="1" applyAlignment="1">
      <alignment horizontal="center"/>
    </xf>
    <xf numFmtId="164" fontId="1" fillId="37" borderId="0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10" fillId="37" borderId="0" xfId="0" applyFont="1" applyFill="1" applyBorder="1" applyAlignment="1">
      <alignment horizontal="center"/>
    </xf>
    <xf numFmtId="0" fontId="10" fillId="37" borderId="0" xfId="0" applyFont="1" applyFill="1" applyBorder="1" applyAlignment="1">
      <alignment horizontal="center"/>
    </xf>
    <xf numFmtId="49" fontId="10" fillId="37" borderId="0" xfId="0" applyNumberFormat="1" applyFont="1" applyFill="1" applyBorder="1" applyAlignment="1">
      <alignment horizontal="center" wrapText="1"/>
    </xf>
    <xf numFmtId="0" fontId="11" fillId="37" borderId="10" xfId="0" applyNumberFormat="1" applyFont="1" applyFill="1" applyBorder="1" applyAlignment="1">
      <alignment horizontal="center"/>
    </xf>
    <xf numFmtId="0" fontId="11" fillId="37" borderId="10" xfId="0" applyNumberFormat="1" applyFont="1" applyFill="1" applyBorder="1" applyAlignment="1">
      <alignment horizontal="center"/>
    </xf>
    <xf numFmtId="0" fontId="12" fillId="37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68" zoomScaleNormal="68" zoomScalePageLayoutView="0" workbookViewId="0" topLeftCell="A5">
      <selection activeCell="E6" sqref="E6:K6"/>
    </sheetView>
  </sheetViews>
  <sheetFormatPr defaultColWidth="11.57421875" defaultRowHeight="12.75"/>
  <cols>
    <col min="1" max="1" width="10.7109375" style="0" customWidth="1"/>
    <col min="2" max="2" width="23.28125" style="0" customWidth="1"/>
    <col min="3" max="3" width="11.57421875" style="0" customWidth="1"/>
    <col min="4" max="4" width="45.28125" style="0" customWidth="1"/>
    <col min="5" max="5" width="18.140625" style="0" customWidth="1"/>
    <col min="6" max="6" width="20.57421875" style="0" customWidth="1"/>
    <col min="7" max="7" width="18.421875" style="0" customWidth="1"/>
    <col min="8" max="8" width="15.8515625" style="0" customWidth="1"/>
    <col min="9" max="9" width="21.00390625" style="0" customWidth="1"/>
    <col min="10" max="10" width="19.8515625" style="0" customWidth="1"/>
    <col min="11" max="11" width="24.57421875" style="0" customWidth="1"/>
    <col min="12" max="12" width="19.8515625" style="0" customWidth="1"/>
  </cols>
  <sheetData>
    <row r="1" spans="1:12" ht="18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 customHeight="1">
      <c r="A3" s="42" t="s">
        <v>1</v>
      </c>
      <c r="B3" s="43" t="s">
        <v>2</v>
      </c>
      <c r="C3" s="43"/>
      <c r="D3" s="44" t="s">
        <v>3</v>
      </c>
      <c r="E3" s="45" t="s">
        <v>4</v>
      </c>
      <c r="F3" s="45" t="s">
        <v>5</v>
      </c>
      <c r="G3" s="45" t="s">
        <v>6</v>
      </c>
      <c r="H3" s="45" t="s">
        <v>7</v>
      </c>
      <c r="I3" s="45" t="s">
        <v>8</v>
      </c>
      <c r="J3" s="45" t="s">
        <v>9</v>
      </c>
      <c r="K3" s="45" t="s">
        <v>10</v>
      </c>
      <c r="L3" s="45" t="s">
        <v>11</v>
      </c>
    </row>
    <row r="4" spans="1:12" ht="39.75" customHeight="1">
      <c r="A4" s="42"/>
      <c r="B4" s="3" t="s">
        <v>12</v>
      </c>
      <c r="C4" s="3" t="s">
        <v>13</v>
      </c>
      <c r="D4" s="44"/>
      <c r="E4" s="45"/>
      <c r="F4" s="45"/>
      <c r="G4" s="45"/>
      <c r="H4" s="45"/>
      <c r="I4" s="45"/>
      <c r="J4" s="45"/>
      <c r="K4" s="45"/>
      <c r="L4" s="45"/>
    </row>
    <row r="5" spans="1:12" ht="15.75">
      <c r="A5" s="4"/>
      <c r="B5" s="5" t="s">
        <v>14</v>
      </c>
      <c r="C5" s="6">
        <v>12</v>
      </c>
      <c r="D5" s="4"/>
      <c r="E5" s="7"/>
      <c r="F5" s="7"/>
      <c r="G5" s="7"/>
      <c r="H5" s="7"/>
      <c r="I5" s="7"/>
      <c r="J5" s="7"/>
      <c r="K5" s="7"/>
      <c r="L5" s="5" t="s">
        <v>15</v>
      </c>
    </row>
    <row r="6" spans="1:12" ht="15.75">
      <c r="A6" s="4"/>
      <c r="B6" s="46" t="s">
        <v>16</v>
      </c>
      <c r="C6" s="46"/>
      <c r="D6" s="46"/>
      <c r="E6" s="8">
        <v>285726.485</v>
      </c>
      <c r="F6" s="8">
        <v>-167999.675</v>
      </c>
      <c r="G6" s="8">
        <v>1123194.49</v>
      </c>
      <c r="H6" s="8">
        <v>1032886.37</v>
      </c>
      <c r="I6" s="8">
        <v>917154.9</v>
      </c>
      <c r="J6" s="8">
        <v>-52268.2</v>
      </c>
      <c r="K6" s="8">
        <v>376034.61</v>
      </c>
      <c r="L6" s="4"/>
    </row>
    <row r="7" spans="1:12" ht="15">
      <c r="A7" s="8"/>
      <c r="B7" s="8"/>
      <c r="C7" s="8"/>
      <c r="D7" s="8"/>
      <c r="L7" s="8"/>
    </row>
    <row r="8" spans="1:12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8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horizontalDpi="300" verticalDpi="300" orientation="landscape" paperSize="9" scale="58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6"/>
  <sheetViews>
    <sheetView zoomScale="68" zoomScaleNormal="68" zoomScalePageLayoutView="0" workbookViewId="0" topLeftCell="A67">
      <selection activeCell="E85" sqref="E85"/>
    </sheetView>
  </sheetViews>
  <sheetFormatPr defaultColWidth="11.57421875" defaultRowHeight="12.75"/>
  <cols>
    <col min="1" max="1" width="8.7109375" style="0" customWidth="1"/>
    <col min="2" max="2" width="46.421875" style="0" customWidth="1"/>
    <col min="3" max="3" width="23.57421875" style="0" customWidth="1"/>
    <col min="4" max="4" width="34.7109375" style="0" customWidth="1"/>
    <col min="5" max="5" width="20.00390625" style="0" customWidth="1"/>
  </cols>
  <sheetData>
    <row r="1" spans="1:5" ht="18">
      <c r="A1" s="47" t="s">
        <v>17</v>
      </c>
      <c r="B1" s="47"/>
      <c r="C1" s="47"/>
      <c r="D1" s="47"/>
      <c r="E1" s="47"/>
    </row>
    <row r="2" spans="1:5" ht="36">
      <c r="A2" s="10" t="s">
        <v>1</v>
      </c>
      <c r="B2" s="11" t="s">
        <v>18</v>
      </c>
      <c r="C2" s="11" t="s">
        <v>2</v>
      </c>
      <c r="D2" s="11" t="s">
        <v>19</v>
      </c>
      <c r="E2" s="11" t="s">
        <v>20</v>
      </c>
    </row>
    <row r="3" spans="1:5" ht="18.75">
      <c r="A3" s="12">
        <v>1</v>
      </c>
      <c r="B3" s="13"/>
      <c r="C3" s="12" t="s">
        <v>21</v>
      </c>
      <c r="D3" s="13"/>
      <c r="E3" s="12"/>
    </row>
    <row r="4" spans="1:5" ht="18.75">
      <c r="A4" s="12">
        <v>2</v>
      </c>
      <c r="B4" s="13"/>
      <c r="C4" s="12" t="s">
        <v>21</v>
      </c>
      <c r="D4" s="12"/>
      <c r="E4" s="12"/>
    </row>
    <row r="5" spans="1:5" ht="18.75">
      <c r="A5" s="12">
        <v>3</v>
      </c>
      <c r="B5" s="14"/>
      <c r="C5" s="12" t="s">
        <v>21</v>
      </c>
      <c r="D5" s="12"/>
      <c r="E5" s="12"/>
    </row>
    <row r="6" spans="1:5" ht="18.75">
      <c r="A6" s="12">
        <v>4</v>
      </c>
      <c r="B6" s="12"/>
      <c r="C6" s="12"/>
      <c r="D6" s="12"/>
      <c r="E6" s="12"/>
    </row>
    <row r="7" spans="1:5" ht="18.75">
      <c r="A7" s="12">
        <v>5</v>
      </c>
      <c r="B7" s="12"/>
      <c r="C7" s="12"/>
      <c r="D7" s="12"/>
      <c r="E7" s="12"/>
    </row>
    <row r="8" spans="1:5" ht="18">
      <c r="A8" s="15"/>
      <c r="B8" s="15" t="s">
        <v>22</v>
      </c>
      <c r="C8" s="15"/>
      <c r="D8" s="15"/>
      <c r="E8" s="15">
        <f>E3+E4+E5+E6+E7</f>
        <v>0</v>
      </c>
    </row>
    <row r="9" spans="1:5" ht="18">
      <c r="A9" s="16"/>
      <c r="B9" s="16"/>
      <c r="C9" s="16"/>
      <c r="D9" s="16"/>
      <c r="E9" s="16"/>
    </row>
    <row r="10" spans="1:5" ht="18">
      <c r="A10" s="47" t="s">
        <v>23</v>
      </c>
      <c r="B10" s="47"/>
      <c r="C10" s="47"/>
      <c r="D10" s="47"/>
      <c r="E10" s="47"/>
    </row>
    <row r="11" spans="1:5" ht="36">
      <c r="A11" s="10" t="s">
        <v>1</v>
      </c>
      <c r="B11" s="11" t="s">
        <v>18</v>
      </c>
      <c r="C11" s="11" t="s">
        <v>2</v>
      </c>
      <c r="D11" s="11" t="s">
        <v>19</v>
      </c>
      <c r="E11" s="11" t="s">
        <v>20</v>
      </c>
    </row>
    <row r="12" spans="1:5" ht="56.25">
      <c r="A12" s="12">
        <v>1</v>
      </c>
      <c r="B12" s="13" t="s">
        <v>24</v>
      </c>
      <c r="C12" s="17" t="s">
        <v>21</v>
      </c>
      <c r="D12" s="13" t="s">
        <v>25</v>
      </c>
      <c r="E12" s="12">
        <f>5969.6</f>
        <v>5969.6</v>
      </c>
    </row>
    <row r="13" spans="1:5" ht="56.25">
      <c r="A13" s="12">
        <v>2</v>
      </c>
      <c r="B13" s="13" t="s">
        <v>24</v>
      </c>
      <c r="C13" s="17" t="s">
        <v>21</v>
      </c>
      <c r="D13" s="12" t="s">
        <v>26</v>
      </c>
      <c r="E13" s="12">
        <f>4045.6</f>
        <v>4045.6</v>
      </c>
    </row>
    <row r="14" spans="1:5" ht="37.5">
      <c r="A14" s="12">
        <v>2</v>
      </c>
      <c r="B14" s="14" t="s">
        <v>27</v>
      </c>
      <c r="C14" s="17" t="s">
        <v>21</v>
      </c>
      <c r="D14" s="12" t="s">
        <v>28</v>
      </c>
      <c r="E14" s="12">
        <f>10459.39</f>
        <v>10459.39</v>
      </c>
    </row>
    <row r="15" spans="1:5" ht="18.75">
      <c r="A15" s="12">
        <v>3</v>
      </c>
      <c r="B15" s="18"/>
      <c r="C15" s="17" t="s">
        <v>21</v>
      </c>
      <c r="D15" s="17"/>
      <c r="E15" s="17"/>
    </row>
    <row r="16" spans="1:5" ht="18.75">
      <c r="A16" s="12"/>
      <c r="B16" s="13"/>
      <c r="C16" s="12" t="s">
        <v>21</v>
      </c>
      <c r="D16" s="12"/>
      <c r="E16" s="12"/>
    </row>
    <row r="17" spans="1:5" ht="18.75">
      <c r="A17" s="12"/>
      <c r="B17" s="13"/>
      <c r="C17" s="12"/>
      <c r="D17" s="12"/>
      <c r="E17" s="12"/>
    </row>
    <row r="18" spans="1:5" ht="18.75">
      <c r="A18" s="12"/>
      <c r="B18" s="12"/>
      <c r="C18" s="12"/>
      <c r="D18" s="12"/>
      <c r="E18" s="12"/>
    </row>
    <row r="19" spans="1:5" ht="18">
      <c r="A19" s="15"/>
      <c r="B19" s="15" t="s">
        <v>22</v>
      </c>
      <c r="C19" s="15"/>
      <c r="D19" s="15"/>
      <c r="E19" s="15">
        <f>SUM(E12:E18)</f>
        <v>20474.59</v>
      </c>
    </row>
    <row r="20" spans="1:5" ht="18">
      <c r="A20" s="19"/>
      <c r="B20" s="19"/>
      <c r="C20" s="19"/>
      <c r="D20" s="19"/>
      <c r="E20" s="19"/>
    </row>
    <row r="21" spans="1:5" ht="18">
      <c r="A21" s="47" t="s">
        <v>29</v>
      </c>
      <c r="B21" s="47"/>
      <c r="C21" s="47"/>
      <c r="D21" s="47"/>
      <c r="E21" s="47"/>
    </row>
    <row r="22" spans="1:5" ht="36">
      <c r="A22" s="10" t="s">
        <v>1</v>
      </c>
      <c r="B22" s="11" t="s">
        <v>18</v>
      </c>
      <c r="C22" s="11" t="s">
        <v>2</v>
      </c>
      <c r="D22" s="11" t="s">
        <v>19</v>
      </c>
      <c r="E22" s="11" t="s">
        <v>20</v>
      </c>
    </row>
    <row r="23" spans="1:5" ht="18.75">
      <c r="A23" s="12">
        <v>1</v>
      </c>
      <c r="B23" s="20"/>
      <c r="C23" s="12" t="s">
        <v>21</v>
      </c>
      <c r="D23" s="12"/>
      <c r="E23" s="12"/>
    </row>
    <row r="24" spans="1:5" ht="18.75">
      <c r="A24" s="12">
        <v>2</v>
      </c>
      <c r="B24" s="12"/>
      <c r="C24" s="12" t="s">
        <v>21</v>
      </c>
      <c r="D24" s="12"/>
      <c r="E24" s="12"/>
    </row>
    <row r="25" spans="1:5" ht="18">
      <c r="A25" s="15"/>
      <c r="B25" s="15" t="s">
        <v>22</v>
      </c>
      <c r="C25" s="15"/>
      <c r="D25" s="15"/>
      <c r="E25" s="15">
        <f>E23+E24</f>
        <v>0</v>
      </c>
    </row>
    <row r="26" spans="1:5" ht="18">
      <c r="A26" s="47" t="s">
        <v>30</v>
      </c>
      <c r="B26" s="47"/>
      <c r="C26" s="47"/>
      <c r="D26" s="47"/>
      <c r="E26" s="47"/>
    </row>
    <row r="27" spans="1:5" ht="36">
      <c r="A27" s="10" t="s">
        <v>1</v>
      </c>
      <c r="B27" s="11" t="s">
        <v>18</v>
      </c>
      <c r="C27" s="11" t="s">
        <v>2</v>
      </c>
      <c r="D27" s="11" t="s">
        <v>19</v>
      </c>
      <c r="E27" s="11" t="s">
        <v>20</v>
      </c>
    </row>
    <row r="28" spans="1:5" ht="56.25">
      <c r="A28" s="12">
        <v>1</v>
      </c>
      <c r="B28" s="13" t="s">
        <v>31</v>
      </c>
      <c r="C28" s="12" t="s">
        <v>21</v>
      </c>
      <c r="D28" s="12"/>
      <c r="E28" s="12">
        <v>101248.62</v>
      </c>
    </row>
    <row r="29" spans="1:5" ht="21" customHeight="1">
      <c r="A29" s="12">
        <v>2</v>
      </c>
      <c r="B29" s="14"/>
      <c r="C29" s="12"/>
      <c r="D29" s="12"/>
      <c r="E29" s="12"/>
    </row>
    <row r="30" spans="1:5" ht="18">
      <c r="A30" s="15"/>
      <c r="B30" s="15" t="s">
        <v>22</v>
      </c>
      <c r="C30" s="15"/>
      <c r="D30" s="15"/>
      <c r="E30" s="15">
        <f>E28+E29</f>
        <v>101248.62</v>
      </c>
    </row>
    <row r="31" spans="1:5" ht="18">
      <c r="A31" s="47" t="s">
        <v>32</v>
      </c>
      <c r="B31" s="47"/>
      <c r="C31" s="47"/>
      <c r="D31" s="47"/>
      <c r="E31" s="47"/>
    </row>
    <row r="32" spans="1:5" ht="36">
      <c r="A32" s="10" t="s">
        <v>1</v>
      </c>
      <c r="B32" s="11" t="s">
        <v>18</v>
      </c>
      <c r="C32" s="11" t="s">
        <v>2</v>
      </c>
      <c r="D32" s="11" t="s">
        <v>19</v>
      </c>
      <c r="E32" s="11" t="s">
        <v>20</v>
      </c>
    </row>
    <row r="33" spans="1:5" ht="37.5">
      <c r="A33" s="12">
        <v>1</v>
      </c>
      <c r="B33" s="13" t="s">
        <v>33</v>
      </c>
      <c r="C33" s="12" t="s">
        <v>21</v>
      </c>
      <c r="D33" s="12" t="s">
        <v>34</v>
      </c>
      <c r="E33" s="12">
        <v>1952.78</v>
      </c>
    </row>
    <row r="34" spans="1:5" ht="18.75">
      <c r="A34" s="12">
        <v>2</v>
      </c>
      <c r="B34" s="12"/>
      <c r="C34" s="12"/>
      <c r="D34" s="12"/>
      <c r="E34" s="12"/>
    </row>
    <row r="35" spans="1:5" ht="18">
      <c r="A35" s="21"/>
      <c r="B35" s="21" t="s">
        <v>22</v>
      </c>
      <c r="C35" s="21"/>
      <c r="D35" s="21"/>
      <c r="E35" s="21">
        <f>E33+E34</f>
        <v>1952.78</v>
      </c>
    </row>
    <row r="36" spans="1:5" ht="18">
      <c r="A36" s="22"/>
      <c r="B36" s="23"/>
      <c r="C36" s="23"/>
      <c r="D36" s="23"/>
      <c r="E36" s="23"/>
    </row>
    <row r="37" spans="1:5" ht="18">
      <c r="A37" s="47" t="s">
        <v>35</v>
      </c>
      <c r="B37" s="47"/>
      <c r="C37" s="47"/>
      <c r="D37" s="47"/>
      <c r="E37" s="47"/>
    </row>
    <row r="38" spans="1:5" ht="36">
      <c r="A38" s="10" t="s">
        <v>1</v>
      </c>
      <c r="B38" s="11" t="s">
        <v>18</v>
      </c>
      <c r="C38" s="11" t="s">
        <v>2</v>
      </c>
      <c r="D38" s="11" t="s">
        <v>19</v>
      </c>
      <c r="E38" s="11" t="s">
        <v>20</v>
      </c>
    </row>
    <row r="39" spans="1:5" ht="49.5" customHeight="1">
      <c r="A39" s="24">
        <v>1</v>
      </c>
      <c r="B39" s="25" t="s">
        <v>24</v>
      </c>
      <c r="C39" s="26" t="s">
        <v>21</v>
      </c>
      <c r="D39" s="26" t="s">
        <v>36</v>
      </c>
      <c r="E39" s="26">
        <f>1352</f>
        <v>1352</v>
      </c>
    </row>
    <row r="40" spans="1:5" ht="18">
      <c r="A40" s="21"/>
      <c r="B40" s="21" t="s">
        <v>22</v>
      </c>
      <c r="C40" s="21"/>
      <c r="D40" s="21"/>
      <c r="E40" s="21">
        <f>E39</f>
        <v>1352</v>
      </c>
    </row>
    <row r="41" spans="1:5" ht="18">
      <c r="A41" s="23"/>
      <c r="B41" s="23"/>
      <c r="C41" s="23"/>
      <c r="D41" s="23"/>
      <c r="E41" s="23"/>
    </row>
    <row r="42" spans="1:5" ht="18">
      <c r="A42" s="27"/>
      <c r="B42" s="28"/>
      <c r="C42" s="29" t="s">
        <v>37</v>
      </c>
      <c r="D42" s="28"/>
      <c r="E42" s="28"/>
    </row>
    <row r="43" spans="1:5" ht="36">
      <c r="A43" s="10" t="s">
        <v>1</v>
      </c>
      <c r="B43" s="11" t="s">
        <v>18</v>
      </c>
      <c r="C43" s="11" t="s">
        <v>2</v>
      </c>
      <c r="D43" s="11" t="s">
        <v>19</v>
      </c>
      <c r="E43" s="11" t="s">
        <v>20</v>
      </c>
    </row>
    <row r="44" spans="1:5" ht="18.75">
      <c r="A44" s="12">
        <v>1</v>
      </c>
      <c r="B44" s="13"/>
      <c r="C44" s="12" t="s">
        <v>21</v>
      </c>
      <c r="D44" s="12"/>
      <c r="E44" s="12"/>
    </row>
    <row r="45" spans="1:5" ht="18.75">
      <c r="A45" s="12">
        <v>2</v>
      </c>
      <c r="B45" s="20"/>
      <c r="C45" s="20" t="s">
        <v>21</v>
      </c>
      <c r="D45" s="20"/>
      <c r="E45" s="20"/>
    </row>
    <row r="46" spans="1:5" ht="18">
      <c r="A46" s="21"/>
      <c r="B46" s="21" t="s">
        <v>22</v>
      </c>
      <c r="C46" s="21"/>
      <c r="D46" s="21"/>
      <c r="E46" s="21">
        <f>E44+E45</f>
        <v>0</v>
      </c>
    </row>
    <row r="47" spans="1:5" ht="18">
      <c r="A47" s="23"/>
      <c r="B47" s="23"/>
      <c r="C47" s="23"/>
      <c r="D47" s="23"/>
      <c r="E47" s="23"/>
    </row>
    <row r="48" spans="1:5" ht="18">
      <c r="A48" s="48" t="s">
        <v>38</v>
      </c>
      <c r="B48" s="48"/>
      <c r="C48" s="48"/>
      <c r="D48" s="48"/>
      <c r="E48" s="48"/>
    </row>
    <row r="49" spans="1:5" ht="18">
      <c r="A49" s="10" t="s">
        <v>39</v>
      </c>
      <c r="B49" s="11" t="s">
        <v>18</v>
      </c>
      <c r="C49" s="11" t="s">
        <v>2</v>
      </c>
      <c r="D49" s="11" t="s">
        <v>19</v>
      </c>
      <c r="E49" s="11" t="s">
        <v>20</v>
      </c>
    </row>
    <row r="50" spans="1:5" ht="29.25" customHeight="1">
      <c r="A50" s="12">
        <v>1</v>
      </c>
      <c r="B50" s="30" t="s">
        <v>40</v>
      </c>
      <c r="C50" s="12" t="s">
        <v>21</v>
      </c>
      <c r="D50" s="12"/>
      <c r="E50" s="12">
        <v>33035.52</v>
      </c>
    </row>
    <row r="51" spans="1:5" ht="18.75">
      <c r="A51" s="12"/>
      <c r="B51" s="18"/>
      <c r="C51" s="18" t="s">
        <v>21</v>
      </c>
      <c r="D51" s="18"/>
      <c r="E51" s="31"/>
    </row>
    <row r="52" spans="1:5" ht="18.75">
      <c r="A52" s="12"/>
      <c r="B52" s="12"/>
      <c r="C52" s="20" t="s">
        <v>21</v>
      </c>
      <c r="D52" s="32"/>
      <c r="E52" s="32"/>
    </row>
    <row r="53" spans="1:5" ht="18.75">
      <c r="A53" s="12"/>
      <c r="B53" s="12"/>
      <c r="C53" s="12"/>
      <c r="D53" s="12"/>
      <c r="E53" s="12"/>
    </row>
    <row r="54" spans="1:5" ht="18">
      <c r="A54" s="21"/>
      <c r="B54" s="21" t="s">
        <v>22</v>
      </c>
      <c r="C54" s="21"/>
      <c r="D54" s="21"/>
      <c r="E54" s="21">
        <f>E50+E53+E51+E52</f>
        <v>33035.52</v>
      </c>
    </row>
    <row r="55" spans="1:5" ht="18">
      <c r="A55" s="23"/>
      <c r="B55" s="23"/>
      <c r="C55" s="23"/>
      <c r="D55" s="23"/>
      <c r="E55" s="23"/>
    </row>
    <row r="56" spans="1:5" ht="18">
      <c r="A56" s="48" t="s">
        <v>41</v>
      </c>
      <c r="B56" s="48"/>
      <c r="C56" s="48"/>
      <c r="D56" s="48"/>
      <c r="E56" s="48"/>
    </row>
    <row r="57" spans="1:5" ht="36">
      <c r="A57" s="10" t="s">
        <v>1</v>
      </c>
      <c r="B57" s="11" t="s">
        <v>18</v>
      </c>
      <c r="C57" s="11" t="s">
        <v>2</v>
      </c>
      <c r="D57" s="11" t="s">
        <v>19</v>
      </c>
      <c r="E57" s="11" t="s">
        <v>20</v>
      </c>
    </row>
    <row r="58" spans="1:5" ht="56.25">
      <c r="A58" s="12">
        <v>1</v>
      </c>
      <c r="B58" s="14" t="s">
        <v>42</v>
      </c>
      <c r="C58" s="12" t="s">
        <v>21</v>
      </c>
      <c r="D58" s="12" t="s">
        <v>43</v>
      </c>
      <c r="E58" s="12">
        <v>55425.36</v>
      </c>
    </row>
    <row r="59" spans="1:5" ht="56.25">
      <c r="A59" s="12">
        <v>2</v>
      </c>
      <c r="B59" s="20" t="s">
        <v>24</v>
      </c>
      <c r="C59" s="12" t="s">
        <v>21</v>
      </c>
      <c r="D59" s="20" t="s">
        <v>44</v>
      </c>
      <c r="E59" s="32">
        <v>5200</v>
      </c>
    </row>
    <row r="60" spans="1:5" ht="18.75">
      <c r="A60" s="12"/>
      <c r="B60" s="20"/>
      <c r="C60" s="12" t="s">
        <v>21</v>
      </c>
      <c r="D60" s="32"/>
      <c r="E60" s="32"/>
    </row>
    <row r="61" spans="1:5" ht="18.75">
      <c r="A61" s="12"/>
      <c r="B61" s="12"/>
      <c r="C61" s="12"/>
      <c r="D61" s="12"/>
      <c r="E61" s="12"/>
    </row>
    <row r="62" spans="1:5" ht="18">
      <c r="A62" s="21"/>
      <c r="B62" s="21" t="s">
        <v>22</v>
      </c>
      <c r="C62" s="21"/>
      <c r="D62" s="21"/>
      <c r="E62" s="21">
        <f>E58+E59+E60</f>
        <v>60625.36</v>
      </c>
    </row>
    <row r="63" spans="1:5" ht="18">
      <c r="A63" s="23"/>
      <c r="B63" s="23"/>
      <c r="C63" s="23"/>
      <c r="D63" s="23"/>
      <c r="E63" s="23"/>
    </row>
    <row r="64" spans="1:5" ht="18">
      <c r="A64" s="48" t="s">
        <v>45</v>
      </c>
      <c r="B64" s="48"/>
      <c r="C64" s="48"/>
      <c r="D64" s="48"/>
      <c r="E64" s="48"/>
    </row>
    <row r="65" spans="1:5" ht="36">
      <c r="A65" s="10" t="s">
        <v>1</v>
      </c>
      <c r="B65" s="11" t="s">
        <v>18</v>
      </c>
      <c r="C65" s="11" t="s">
        <v>2</v>
      </c>
      <c r="D65" s="11" t="s">
        <v>19</v>
      </c>
      <c r="E65" s="11" t="s">
        <v>20</v>
      </c>
    </row>
    <row r="66" spans="1:5" ht="18.75">
      <c r="A66" s="12">
        <v>1</v>
      </c>
      <c r="B66" s="13"/>
      <c r="C66" s="12" t="s">
        <v>21</v>
      </c>
      <c r="D66" s="12"/>
      <c r="E66" s="12"/>
    </row>
    <row r="67" spans="1:5" ht="36.75" customHeight="1">
      <c r="A67" s="12">
        <v>2</v>
      </c>
      <c r="B67" s="20" t="s">
        <v>46</v>
      </c>
      <c r="C67" s="20" t="s">
        <v>21</v>
      </c>
      <c r="D67" s="20" t="s">
        <v>47</v>
      </c>
      <c r="E67" s="32">
        <v>1995.29</v>
      </c>
    </row>
    <row r="68" spans="1:5" ht="37.5">
      <c r="A68" s="12">
        <v>3</v>
      </c>
      <c r="B68" s="20" t="s">
        <v>46</v>
      </c>
      <c r="C68" s="20" t="s">
        <v>21</v>
      </c>
      <c r="D68" s="20" t="s">
        <v>48</v>
      </c>
      <c r="E68" s="32">
        <v>2015.38</v>
      </c>
    </row>
    <row r="69" spans="1:5" ht="18.75">
      <c r="A69" s="12">
        <v>4</v>
      </c>
      <c r="B69" s="20" t="s">
        <v>49</v>
      </c>
      <c r="C69" s="20" t="s">
        <v>21</v>
      </c>
      <c r="D69" s="20" t="s">
        <v>50</v>
      </c>
      <c r="E69" s="32">
        <v>8857.79</v>
      </c>
    </row>
    <row r="70" spans="1:5" ht="18">
      <c r="A70" s="15"/>
      <c r="B70" s="15" t="s">
        <v>22</v>
      </c>
      <c r="C70" s="15"/>
      <c r="D70" s="15"/>
      <c r="E70" s="15">
        <f>SUM(E66:E69)</f>
        <v>12868.460000000001</v>
      </c>
    </row>
    <row r="71" spans="1:5" ht="18">
      <c r="A71" s="23"/>
      <c r="B71" s="23"/>
      <c r="C71" s="23"/>
      <c r="D71" s="23"/>
      <c r="E71" s="23"/>
    </row>
    <row r="72" spans="1:5" ht="18">
      <c r="A72" s="48" t="s">
        <v>51</v>
      </c>
      <c r="B72" s="48"/>
      <c r="C72" s="48"/>
      <c r="D72" s="48"/>
      <c r="E72" s="48"/>
    </row>
    <row r="73" spans="1:5" ht="36">
      <c r="A73" s="10" t="s">
        <v>1</v>
      </c>
      <c r="B73" s="11" t="s">
        <v>18</v>
      </c>
      <c r="C73" s="11" t="s">
        <v>2</v>
      </c>
      <c r="D73" s="11" t="s">
        <v>19</v>
      </c>
      <c r="E73" s="11" t="s">
        <v>20</v>
      </c>
    </row>
    <row r="74" spans="1:5" ht="18.75">
      <c r="A74" s="12">
        <v>1</v>
      </c>
      <c r="B74" s="13"/>
      <c r="C74" s="20" t="s">
        <v>21</v>
      </c>
      <c r="D74" s="13"/>
      <c r="E74" s="12"/>
    </row>
    <row r="75" spans="1:5" ht="18.75">
      <c r="A75" s="12">
        <v>2</v>
      </c>
      <c r="B75" s="20"/>
      <c r="C75" s="20" t="s">
        <v>21</v>
      </c>
      <c r="D75" s="20"/>
      <c r="E75" s="32"/>
    </row>
    <row r="76" spans="1:5" ht="18">
      <c r="A76" s="15"/>
      <c r="B76" s="15" t="s">
        <v>22</v>
      </c>
      <c r="C76" s="15"/>
      <c r="D76" s="15"/>
      <c r="E76" s="15"/>
    </row>
    <row r="77" spans="1:5" ht="18">
      <c r="A77" s="23"/>
      <c r="B77" s="23"/>
      <c r="C77" s="23"/>
      <c r="D77" s="23"/>
      <c r="E77" s="23"/>
    </row>
    <row r="78" spans="1:5" ht="18">
      <c r="A78" s="49" t="s">
        <v>52</v>
      </c>
      <c r="B78" s="49"/>
      <c r="C78" s="49"/>
      <c r="D78" s="49"/>
      <c r="E78" s="49"/>
    </row>
    <row r="79" spans="1:5" ht="36">
      <c r="A79" s="10" t="s">
        <v>1</v>
      </c>
      <c r="B79" s="11" t="s">
        <v>18</v>
      </c>
      <c r="C79" s="11" t="s">
        <v>2</v>
      </c>
      <c r="D79" s="11" t="s">
        <v>19</v>
      </c>
      <c r="E79" s="11" t="s">
        <v>20</v>
      </c>
    </row>
    <row r="80" spans="1:5" ht="56.25">
      <c r="A80" s="12">
        <v>1</v>
      </c>
      <c r="B80" s="13" t="s">
        <v>53</v>
      </c>
      <c r="C80" s="12" t="s">
        <v>21</v>
      </c>
      <c r="D80" s="12" t="s">
        <v>54</v>
      </c>
      <c r="E80" s="12">
        <f>790.4</f>
        <v>790.4</v>
      </c>
    </row>
    <row r="81" spans="1:5" ht="75">
      <c r="A81" s="12">
        <v>2</v>
      </c>
      <c r="B81" s="14" t="s">
        <v>55</v>
      </c>
      <c r="C81" s="12" t="s">
        <v>21</v>
      </c>
      <c r="D81" s="12" t="s">
        <v>54</v>
      </c>
      <c r="E81" s="12">
        <f>2246.4</f>
        <v>2246.4</v>
      </c>
    </row>
    <row r="82" spans="1:5" ht="56.25">
      <c r="A82" s="12">
        <v>3</v>
      </c>
      <c r="B82" s="33" t="s">
        <v>56</v>
      </c>
      <c r="C82" s="12" t="s">
        <v>21</v>
      </c>
      <c r="D82" s="12"/>
      <c r="E82" s="12">
        <v>91723.51</v>
      </c>
    </row>
    <row r="83" spans="1:5" ht="37.5">
      <c r="A83" s="12">
        <v>4</v>
      </c>
      <c r="B83" s="33" t="s">
        <v>33</v>
      </c>
      <c r="C83" s="12" t="s">
        <v>21</v>
      </c>
      <c r="D83" s="12" t="s">
        <v>57</v>
      </c>
      <c r="E83" s="12">
        <v>1334.29</v>
      </c>
    </row>
    <row r="84" spans="1:5" ht="18">
      <c r="A84" s="15"/>
      <c r="B84" s="15" t="s">
        <v>22</v>
      </c>
      <c r="C84" s="15"/>
      <c r="D84" s="15"/>
      <c r="E84" s="15">
        <f>E80+E81+E82+E83</f>
        <v>96094.59999999999</v>
      </c>
    </row>
    <row r="85" spans="1:5" ht="18">
      <c r="A85" s="34"/>
      <c r="B85" s="34"/>
      <c r="C85" s="34"/>
      <c r="D85" s="34"/>
      <c r="E85" s="34"/>
    </row>
    <row r="86" spans="1:5" ht="18">
      <c r="A86" s="35"/>
      <c r="B86" s="35" t="s">
        <v>58</v>
      </c>
      <c r="C86" s="35"/>
      <c r="D86" s="35"/>
      <c r="E86" s="35">
        <f>E8+E19+E25+E30+E40+E46+E54+E70+E76+E84+E62+E35</f>
        <v>327651.93</v>
      </c>
    </row>
  </sheetData>
  <sheetProtection selectLockedCells="1" selectUnlockedCells="1"/>
  <mergeCells count="11">
    <mergeCell ref="A48:E48"/>
    <mergeCell ref="A56:E56"/>
    <mergeCell ref="A64:E64"/>
    <mergeCell ref="A72:E72"/>
    <mergeCell ref="A78:E78"/>
    <mergeCell ref="A1:E1"/>
    <mergeCell ref="A10:E10"/>
    <mergeCell ref="A21:E21"/>
    <mergeCell ref="A26:E26"/>
    <mergeCell ref="A31:E31"/>
    <mergeCell ref="A37:E37"/>
  </mergeCells>
  <printOptions/>
  <pageMargins left="0.19652777777777777" right="0.19652777777777777" top="0.4375" bottom="0.6118055555555555" header="0.17222222222222222" footer="0.34652777777777777"/>
  <pageSetup horizontalDpi="300" verticalDpi="300" orientation="portrait" paperSize="9" scale="63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6"/>
  <sheetViews>
    <sheetView zoomScale="68" zoomScaleNormal="68" zoomScalePageLayoutView="0" workbookViewId="0" topLeftCell="A70">
      <selection activeCell="E92" sqref="E92"/>
    </sheetView>
  </sheetViews>
  <sheetFormatPr defaultColWidth="11.57421875" defaultRowHeight="12.75"/>
  <cols>
    <col min="1" max="1" width="8.7109375" style="0" customWidth="1"/>
    <col min="2" max="2" width="60.28125" style="0" customWidth="1"/>
    <col min="3" max="3" width="23.57421875" style="0" customWidth="1"/>
    <col min="4" max="4" width="42.00390625" style="0" customWidth="1"/>
    <col min="5" max="5" width="20.00390625" style="0" customWidth="1"/>
  </cols>
  <sheetData>
    <row r="1" spans="1:5" ht="20.25">
      <c r="A1" s="50" t="s">
        <v>17</v>
      </c>
      <c r="B1" s="50"/>
      <c r="C1" s="50"/>
      <c r="D1" s="50"/>
      <c r="E1" s="50"/>
    </row>
    <row r="2" spans="1:5" ht="36">
      <c r="A2" s="10" t="s">
        <v>1</v>
      </c>
      <c r="B2" s="11" t="s">
        <v>18</v>
      </c>
      <c r="C2" s="11" t="s">
        <v>2</v>
      </c>
      <c r="D2" s="11" t="s">
        <v>19</v>
      </c>
      <c r="E2" s="11" t="s">
        <v>20</v>
      </c>
    </row>
    <row r="3" spans="1:5" ht="18.75">
      <c r="A3" s="12">
        <v>1</v>
      </c>
      <c r="B3" s="36" t="s">
        <v>59</v>
      </c>
      <c r="C3" s="12" t="s">
        <v>21</v>
      </c>
      <c r="D3" s="12"/>
      <c r="E3" s="12">
        <f>6324.95</f>
        <v>6324.95</v>
      </c>
    </row>
    <row r="4" spans="1:5" ht="18.75">
      <c r="A4" s="12">
        <v>2</v>
      </c>
      <c r="B4" s="14" t="s">
        <v>60</v>
      </c>
      <c r="C4" s="12" t="s">
        <v>21</v>
      </c>
      <c r="D4" s="12"/>
      <c r="E4" s="12">
        <f>2190.89</f>
        <v>2190.89</v>
      </c>
    </row>
    <row r="5" spans="1:5" ht="18.75">
      <c r="A5" s="12">
        <v>3</v>
      </c>
      <c r="B5" s="14"/>
      <c r="C5" s="12"/>
      <c r="D5" s="12"/>
      <c r="E5" s="12"/>
    </row>
    <row r="6" spans="1:5" ht="18.75">
      <c r="A6" s="12">
        <v>4</v>
      </c>
      <c r="B6" s="14"/>
      <c r="C6" s="12"/>
      <c r="D6" s="12"/>
      <c r="E6" s="12"/>
    </row>
    <row r="7" spans="1:5" ht="18">
      <c r="A7" s="15"/>
      <c r="B7" s="15" t="s">
        <v>22</v>
      </c>
      <c r="C7" s="15"/>
      <c r="D7" s="15"/>
      <c r="E7" s="15">
        <f>SUM(E3:E6)</f>
        <v>8515.84</v>
      </c>
    </row>
    <row r="8" spans="1:5" ht="18">
      <c r="A8" s="37"/>
      <c r="B8" s="37"/>
      <c r="C8" s="37"/>
      <c r="D8" s="37"/>
      <c r="E8" s="37"/>
    </row>
    <row r="9" spans="1:5" ht="20.25">
      <c r="A9" s="50" t="s">
        <v>23</v>
      </c>
      <c r="B9" s="50"/>
      <c r="C9" s="50"/>
      <c r="D9" s="50"/>
      <c r="E9" s="50"/>
    </row>
    <row r="10" spans="1:5" ht="36">
      <c r="A10" s="10" t="s">
        <v>1</v>
      </c>
      <c r="B10" s="11" t="s">
        <v>18</v>
      </c>
      <c r="C10" s="11" t="s">
        <v>2</v>
      </c>
      <c r="D10" s="11" t="s">
        <v>19</v>
      </c>
      <c r="E10" s="11" t="s">
        <v>20</v>
      </c>
    </row>
    <row r="11" spans="1:5" ht="37.5">
      <c r="A11" s="12">
        <v>1</v>
      </c>
      <c r="B11" s="18" t="s">
        <v>61</v>
      </c>
      <c r="C11" s="17" t="s">
        <v>21</v>
      </c>
      <c r="D11" s="17" t="s">
        <v>62</v>
      </c>
      <c r="E11" s="17">
        <f>311.62</f>
        <v>311.62</v>
      </c>
    </row>
    <row r="12" spans="1:5" ht="18.75">
      <c r="A12" s="12">
        <v>2</v>
      </c>
      <c r="B12" s="18"/>
      <c r="C12" s="17"/>
      <c r="D12" s="17"/>
      <c r="E12" s="17"/>
    </row>
    <row r="13" spans="1:5" ht="18">
      <c r="A13" s="15"/>
      <c r="B13" s="15" t="s">
        <v>22</v>
      </c>
      <c r="C13" s="15"/>
      <c r="D13" s="15"/>
      <c r="E13" s="15">
        <f>SUM(E11:E12)</f>
        <v>311.62</v>
      </c>
    </row>
    <row r="14" spans="1:5" ht="18">
      <c r="A14" s="37"/>
      <c r="B14" s="37"/>
      <c r="C14" s="37"/>
      <c r="D14" s="37"/>
      <c r="E14" s="37"/>
    </row>
    <row r="15" spans="1:5" ht="20.25">
      <c r="A15" s="51" t="s">
        <v>63</v>
      </c>
      <c r="B15" s="51"/>
      <c r="C15" s="51"/>
      <c r="D15" s="51"/>
      <c r="E15" s="51"/>
    </row>
    <row r="16" spans="1:5" ht="36">
      <c r="A16" s="10" t="s">
        <v>1</v>
      </c>
      <c r="B16" s="11" t="s">
        <v>18</v>
      </c>
      <c r="C16" s="11" t="s">
        <v>2</v>
      </c>
      <c r="D16" s="11" t="s">
        <v>19</v>
      </c>
      <c r="E16" s="11" t="s">
        <v>20</v>
      </c>
    </row>
    <row r="17" spans="1:5" ht="37.5">
      <c r="A17" s="12">
        <v>1</v>
      </c>
      <c r="B17" s="20" t="s">
        <v>64</v>
      </c>
      <c r="C17" s="12" t="s">
        <v>21</v>
      </c>
      <c r="D17" s="12"/>
      <c r="E17" s="12">
        <f>1919.55</f>
        <v>1919.55</v>
      </c>
    </row>
    <row r="18" spans="1:5" ht="18.75">
      <c r="A18" s="12">
        <v>2</v>
      </c>
      <c r="B18" s="20"/>
      <c r="C18" s="12" t="s">
        <v>21</v>
      </c>
      <c r="D18" s="12"/>
      <c r="E18" s="12"/>
    </row>
    <row r="19" spans="1:5" ht="18.75">
      <c r="A19" s="12">
        <v>3</v>
      </c>
      <c r="B19" s="20"/>
      <c r="C19" s="12" t="s">
        <v>21</v>
      </c>
      <c r="D19" s="12"/>
      <c r="E19" s="12"/>
    </row>
    <row r="20" spans="1:5" ht="18.75">
      <c r="A20" s="12"/>
      <c r="B20" s="12"/>
      <c r="C20" s="12"/>
      <c r="D20" s="12"/>
      <c r="E20" s="12"/>
    </row>
    <row r="21" spans="1:5" ht="18">
      <c r="A21" s="15"/>
      <c r="B21" s="15" t="s">
        <v>22</v>
      </c>
      <c r="C21" s="15"/>
      <c r="D21" s="15"/>
      <c r="E21" s="15">
        <f>SUM(E17:E20)</f>
        <v>1919.55</v>
      </c>
    </row>
    <row r="22" spans="1:5" ht="18">
      <c r="A22" s="37"/>
      <c r="B22" s="37"/>
      <c r="C22" s="37"/>
      <c r="D22" s="37"/>
      <c r="E22" s="37"/>
    </row>
    <row r="23" spans="1:5" ht="22.5" customHeight="1">
      <c r="A23" s="52" t="s">
        <v>30</v>
      </c>
      <c r="B23" s="52"/>
      <c r="C23" s="52"/>
      <c r="D23" s="52"/>
      <c r="E23" s="52"/>
    </row>
    <row r="24" spans="1:5" ht="36">
      <c r="A24" s="10" t="s">
        <v>1</v>
      </c>
      <c r="B24" s="11" t="s">
        <v>18</v>
      </c>
      <c r="C24" s="11" t="s">
        <v>2</v>
      </c>
      <c r="D24" s="11" t="s">
        <v>19</v>
      </c>
      <c r="E24" s="11" t="s">
        <v>20</v>
      </c>
    </row>
    <row r="25" spans="1:5" ht="33.75" customHeight="1">
      <c r="A25" s="17">
        <v>1</v>
      </c>
      <c r="B25" s="18" t="s">
        <v>65</v>
      </c>
      <c r="C25" s="17" t="s">
        <v>21</v>
      </c>
      <c r="D25" s="17"/>
      <c r="E25" s="17">
        <v>1769.71</v>
      </c>
    </row>
    <row r="26" spans="1:5" ht="18.75">
      <c r="A26" s="12">
        <v>2</v>
      </c>
      <c r="B26" s="13"/>
      <c r="C26" s="12" t="s">
        <v>21</v>
      </c>
      <c r="D26" s="12"/>
      <c r="E26" s="12"/>
    </row>
    <row r="27" spans="1:5" ht="18.75">
      <c r="A27" s="12">
        <v>3</v>
      </c>
      <c r="B27" s="12"/>
      <c r="C27" s="12" t="s">
        <v>21</v>
      </c>
      <c r="D27" s="12"/>
      <c r="E27" s="12"/>
    </row>
    <row r="28" spans="1:5" ht="18">
      <c r="A28" s="15"/>
      <c r="B28" s="15" t="s">
        <v>22</v>
      </c>
      <c r="C28" s="15"/>
      <c r="D28" s="15"/>
      <c r="E28" s="15">
        <f>SUM(E25:E27)</f>
        <v>1769.71</v>
      </c>
    </row>
    <row r="29" spans="1:5" ht="20.25">
      <c r="A29" s="53" t="s">
        <v>66</v>
      </c>
      <c r="B29" s="53"/>
      <c r="C29" s="53"/>
      <c r="D29" s="53"/>
      <c r="E29" s="53"/>
    </row>
    <row r="30" spans="1:5" ht="36">
      <c r="A30" s="10" t="s">
        <v>1</v>
      </c>
      <c r="B30" s="11" t="s">
        <v>18</v>
      </c>
      <c r="C30" s="11" t="s">
        <v>2</v>
      </c>
      <c r="D30" s="11" t="s">
        <v>19</v>
      </c>
      <c r="E30" s="11" t="s">
        <v>20</v>
      </c>
    </row>
    <row r="31" spans="1:5" ht="18.75">
      <c r="A31" s="12">
        <v>1</v>
      </c>
      <c r="B31" s="20" t="s">
        <v>67</v>
      </c>
      <c r="C31" s="12" t="s">
        <v>21</v>
      </c>
      <c r="D31" s="12"/>
      <c r="E31" s="12">
        <f>1076.77</f>
        <v>1076.77</v>
      </c>
    </row>
    <row r="32" spans="1:5" ht="56.25">
      <c r="A32" s="12">
        <v>2</v>
      </c>
      <c r="B32" s="20" t="s">
        <v>68</v>
      </c>
      <c r="C32" s="20" t="s">
        <v>21</v>
      </c>
      <c r="D32" s="20"/>
      <c r="E32" s="32">
        <v>1034.32</v>
      </c>
    </row>
    <row r="33" spans="1:5" ht="18.75">
      <c r="A33" s="12">
        <v>3</v>
      </c>
      <c r="B33" s="20" t="s">
        <v>69</v>
      </c>
      <c r="C33" s="20" t="s">
        <v>21</v>
      </c>
      <c r="D33" s="32" t="s">
        <v>70</v>
      </c>
      <c r="E33" s="32">
        <v>1682.87</v>
      </c>
    </row>
    <row r="34" spans="1:5" ht="18.75">
      <c r="A34" s="12"/>
      <c r="B34" s="20"/>
      <c r="C34" s="20"/>
      <c r="D34" s="32"/>
      <c r="E34" s="32"/>
    </row>
    <row r="35" spans="1:5" ht="18">
      <c r="A35" s="15"/>
      <c r="B35" s="15" t="s">
        <v>22</v>
      </c>
      <c r="C35" s="15"/>
      <c r="D35" s="15"/>
      <c r="E35" s="15">
        <f>E31+E32+E33</f>
        <v>3793.96</v>
      </c>
    </row>
    <row r="36" spans="1:5" ht="20.25">
      <c r="A36" s="54" t="s">
        <v>71</v>
      </c>
      <c r="B36" s="54"/>
      <c r="C36" s="54"/>
      <c r="D36" s="54"/>
      <c r="E36" s="54"/>
    </row>
    <row r="37" spans="1:5" ht="36">
      <c r="A37" s="10" t="s">
        <v>1</v>
      </c>
      <c r="B37" s="11" t="s">
        <v>18</v>
      </c>
      <c r="C37" s="11" t="s">
        <v>2</v>
      </c>
      <c r="D37" s="11" t="s">
        <v>19</v>
      </c>
      <c r="E37" s="11" t="s">
        <v>20</v>
      </c>
    </row>
    <row r="38" spans="1:5" ht="37.5">
      <c r="A38" s="12">
        <v>1</v>
      </c>
      <c r="B38" s="38" t="s">
        <v>72</v>
      </c>
      <c r="C38" s="38" t="s">
        <v>21</v>
      </c>
      <c r="D38" s="38" t="s">
        <v>73</v>
      </c>
      <c r="E38" s="39">
        <f>1383.85</f>
        <v>1383.85</v>
      </c>
    </row>
    <row r="39" spans="1:5" ht="18.75">
      <c r="A39" s="12">
        <v>2</v>
      </c>
      <c r="B39" s="18"/>
      <c r="C39" s="18"/>
      <c r="D39" s="18"/>
      <c r="E39" s="31"/>
    </row>
    <row r="40" spans="1:5" ht="18">
      <c r="A40" s="15"/>
      <c r="B40" s="15" t="s">
        <v>22</v>
      </c>
      <c r="C40" s="15"/>
      <c r="D40" s="15"/>
      <c r="E40" s="15">
        <f>E39+E38</f>
        <v>1383.85</v>
      </c>
    </row>
    <row r="41" spans="1:5" ht="18">
      <c r="A41" s="9"/>
      <c r="B41" s="9"/>
      <c r="C41" s="9"/>
      <c r="D41" s="9"/>
      <c r="E41" s="9"/>
    </row>
    <row r="42" spans="1:5" ht="20.25">
      <c r="A42" s="54" t="s">
        <v>74</v>
      </c>
      <c r="B42" s="54"/>
      <c r="C42" s="54"/>
      <c r="D42" s="54"/>
      <c r="E42" s="54"/>
    </row>
    <row r="43" spans="1:5" ht="36">
      <c r="A43" s="10" t="s">
        <v>1</v>
      </c>
      <c r="B43" s="11" t="s">
        <v>18</v>
      </c>
      <c r="C43" s="11" t="s">
        <v>2</v>
      </c>
      <c r="D43" s="11" t="s">
        <v>19</v>
      </c>
      <c r="E43" s="11" t="s">
        <v>20</v>
      </c>
    </row>
    <row r="44" spans="1:5" ht="37.5">
      <c r="A44" s="12">
        <v>1</v>
      </c>
      <c r="B44" s="14" t="s">
        <v>75</v>
      </c>
      <c r="C44" s="12" t="s">
        <v>21</v>
      </c>
      <c r="D44" s="14" t="s">
        <v>76</v>
      </c>
      <c r="E44" s="12">
        <f>1133.52</f>
        <v>1133.52</v>
      </c>
    </row>
    <row r="45" spans="1:5" ht="18.75">
      <c r="A45" s="12">
        <v>2</v>
      </c>
      <c r="B45" s="20"/>
      <c r="C45" s="12"/>
      <c r="D45" s="20"/>
      <c r="E45" s="32"/>
    </row>
    <row r="46" spans="1:5" ht="18.75">
      <c r="A46" s="12">
        <v>3</v>
      </c>
      <c r="B46" s="20"/>
      <c r="C46" s="12"/>
      <c r="D46" s="32"/>
      <c r="E46" s="32"/>
    </row>
    <row r="47" spans="1:5" ht="18.75">
      <c r="A47" s="12">
        <v>4</v>
      </c>
      <c r="B47" s="20"/>
      <c r="C47" s="12" t="s">
        <v>21</v>
      </c>
      <c r="D47" s="32"/>
      <c r="E47" s="32"/>
    </row>
    <row r="48" spans="1:5" ht="18.75">
      <c r="A48" s="12">
        <v>5</v>
      </c>
      <c r="B48" s="20"/>
      <c r="C48" s="20" t="s">
        <v>21</v>
      </c>
      <c r="D48" s="32"/>
      <c r="E48" s="32"/>
    </row>
    <row r="49" spans="1:5" ht="18">
      <c r="A49" s="15"/>
      <c r="B49" s="15" t="s">
        <v>22</v>
      </c>
      <c r="C49" s="15"/>
      <c r="D49" s="15"/>
      <c r="E49" s="15">
        <f>E45+E48+E46+E47+E44</f>
        <v>1133.52</v>
      </c>
    </row>
    <row r="50" spans="1:5" ht="18">
      <c r="A50" s="9"/>
      <c r="B50" s="9"/>
      <c r="C50" s="9"/>
      <c r="D50" s="9"/>
      <c r="E50" s="9"/>
    </row>
    <row r="51" spans="1:5" ht="20.25">
      <c r="A51" s="55" t="s">
        <v>77</v>
      </c>
      <c r="B51" s="55"/>
      <c r="C51" s="55"/>
      <c r="D51" s="55"/>
      <c r="E51" s="55"/>
    </row>
    <row r="52" spans="1:5" ht="36">
      <c r="A52" s="10" t="s">
        <v>1</v>
      </c>
      <c r="B52" s="11" t="s">
        <v>18</v>
      </c>
      <c r="C52" s="11" t="s">
        <v>2</v>
      </c>
      <c r="D52" s="11" t="s">
        <v>19</v>
      </c>
      <c r="E52" s="11" t="s">
        <v>20</v>
      </c>
    </row>
    <row r="53" spans="1:5" ht="37.5">
      <c r="A53" s="12">
        <v>1</v>
      </c>
      <c r="B53" s="30" t="s">
        <v>78</v>
      </c>
      <c r="C53" s="12" t="s">
        <v>21</v>
      </c>
      <c r="D53" s="12" t="s">
        <v>79</v>
      </c>
      <c r="E53" s="12">
        <v>257.72</v>
      </c>
    </row>
    <row r="54" spans="1:5" ht="37.5">
      <c r="A54" s="12">
        <v>2</v>
      </c>
      <c r="B54" s="20" t="s">
        <v>78</v>
      </c>
      <c r="C54" s="20" t="s">
        <v>21</v>
      </c>
      <c r="D54" s="20" t="s">
        <v>80</v>
      </c>
      <c r="E54" s="32">
        <v>266.5</v>
      </c>
    </row>
    <row r="55" spans="1:5" ht="37.5">
      <c r="A55" s="12">
        <v>3</v>
      </c>
      <c r="B55" s="20" t="s">
        <v>78</v>
      </c>
      <c r="C55" s="20" t="s">
        <v>21</v>
      </c>
      <c r="D55" s="40" t="s">
        <v>81</v>
      </c>
      <c r="E55" s="32">
        <v>372.31</v>
      </c>
    </row>
    <row r="56" spans="1:5" ht="18.75">
      <c r="A56" s="12">
        <v>4</v>
      </c>
      <c r="B56" s="20"/>
      <c r="C56" s="20"/>
      <c r="D56" s="32"/>
      <c r="E56" s="32"/>
    </row>
    <row r="57" spans="1:5" ht="18.75">
      <c r="A57" s="12">
        <v>5</v>
      </c>
      <c r="B57" s="20"/>
      <c r="C57" s="20"/>
      <c r="D57" s="32"/>
      <c r="E57" s="32"/>
    </row>
    <row r="58" spans="1:5" ht="18">
      <c r="A58" s="15"/>
      <c r="B58" s="15" t="s">
        <v>22</v>
      </c>
      <c r="C58" s="15"/>
      <c r="D58" s="15"/>
      <c r="E58" s="15">
        <f>E54+E57+E55+E56+E53</f>
        <v>896.53</v>
      </c>
    </row>
    <row r="59" spans="1:5" ht="18">
      <c r="A59" s="9"/>
      <c r="B59" s="9"/>
      <c r="C59" s="9"/>
      <c r="D59" s="9"/>
      <c r="E59" s="9"/>
    </row>
    <row r="60" spans="1:5" ht="20.25">
      <c r="A60" s="55" t="s">
        <v>41</v>
      </c>
      <c r="B60" s="55"/>
      <c r="C60" s="55"/>
      <c r="D60" s="55"/>
      <c r="E60" s="55"/>
    </row>
    <row r="61" spans="1:5" ht="36">
      <c r="A61" s="10" t="s">
        <v>1</v>
      </c>
      <c r="B61" s="11" t="s">
        <v>18</v>
      </c>
      <c r="C61" s="11" t="s">
        <v>2</v>
      </c>
      <c r="D61" s="11" t="s">
        <v>19</v>
      </c>
      <c r="E61" s="11" t="s">
        <v>20</v>
      </c>
    </row>
    <row r="62" spans="1:5" ht="18.75">
      <c r="A62" s="12">
        <v>1</v>
      </c>
      <c r="B62" s="13"/>
      <c r="C62" s="20"/>
      <c r="D62" s="13"/>
      <c r="E62" s="12"/>
    </row>
    <row r="63" spans="1:5" ht="18.75">
      <c r="A63" s="12">
        <v>2</v>
      </c>
      <c r="B63" s="20"/>
      <c r="C63" s="20"/>
      <c r="D63" s="20"/>
      <c r="E63" s="32"/>
    </row>
    <row r="64" spans="1:5" ht="18.75">
      <c r="A64" s="12">
        <v>3</v>
      </c>
      <c r="B64" s="20"/>
      <c r="C64" s="20"/>
      <c r="D64" s="32"/>
      <c r="E64" s="32"/>
    </row>
    <row r="65" spans="1:5" ht="18.75">
      <c r="A65" s="12">
        <v>4</v>
      </c>
      <c r="B65" s="20"/>
      <c r="C65" s="20"/>
      <c r="D65" s="32"/>
      <c r="E65" s="32"/>
    </row>
    <row r="66" spans="1:5" ht="18.75">
      <c r="A66" s="12">
        <v>5</v>
      </c>
      <c r="B66" s="20"/>
      <c r="C66" s="20"/>
      <c r="D66" s="32"/>
      <c r="E66" s="32"/>
    </row>
    <row r="67" spans="1:5" ht="18">
      <c r="A67" s="15"/>
      <c r="B67" s="15" t="s">
        <v>22</v>
      </c>
      <c r="C67" s="15"/>
      <c r="D67" s="15"/>
      <c r="E67" s="15">
        <f>E63+E66+E64+E65+E62</f>
        <v>0</v>
      </c>
    </row>
    <row r="68" spans="1:5" ht="18">
      <c r="A68" s="9"/>
      <c r="B68" s="9"/>
      <c r="C68" s="9"/>
      <c r="D68" s="9"/>
      <c r="E68" s="9"/>
    </row>
    <row r="69" spans="1:5" ht="20.25">
      <c r="A69" s="54" t="s">
        <v>82</v>
      </c>
      <c r="B69" s="54"/>
      <c r="C69" s="54"/>
      <c r="D69" s="54"/>
      <c r="E69" s="54"/>
    </row>
    <row r="70" spans="1:5" ht="36">
      <c r="A70" s="10" t="s">
        <v>1</v>
      </c>
      <c r="B70" s="11" t="s">
        <v>18</v>
      </c>
      <c r="C70" s="11" t="s">
        <v>2</v>
      </c>
      <c r="D70" s="11" t="s">
        <v>19</v>
      </c>
      <c r="E70" s="11" t="s">
        <v>20</v>
      </c>
    </row>
    <row r="71" spans="1:5" ht="18.75">
      <c r="A71" s="12">
        <v>1</v>
      </c>
      <c r="B71" s="13"/>
      <c r="C71" s="12" t="s">
        <v>21</v>
      </c>
      <c r="D71" s="13"/>
      <c r="E71" s="12"/>
    </row>
    <row r="72" spans="1:5" ht="18.75">
      <c r="A72" s="12">
        <v>2</v>
      </c>
      <c r="B72" s="20"/>
      <c r="C72" s="12" t="s">
        <v>21</v>
      </c>
      <c r="D72" s="20"/>
      <c r="E72" s="32"/>
    </row>
    <row r="73" spans="1:5" ht="18.75">
      <c r="A73" s="12">
        <v>3</v>
      </c>
      <c r="B73" s="20"/>
      <c r="C73" s="12"/>
      <c r="D73" s="32"/>
      <c r="E73" s="32"/>
    </row>
    <row r="74" spans="1:5" ht="18.75">
      <c r="A74" s="12">
        <v>4</v>
      </c>
      <c r="B74" s="20"/>
      <c r="C74" s="20"/>
      <c r="D74" s="32"/>
      <c r="E74" s="32"/>
    </row>
    <row r="75" spans="1:5" ht="18.75">
      <c r="A75" s="12">
        <v>5</v>
      </c>
      <c r="B75" s="20"/>
      <c r="C75" s="20"/>
      <c r="D75" s="32"/>
      <c r="E75" s="32"/>
    </row>
    <row r="76" spans="1:5" ht="18">
      <c r="A76" s="15"/>
      <c r="B76" s="15" t="s">
        <v>22</v>
      </c>
      <c r="C76" s="15"/>
      <c r="D76" s="15"/>
      <c r="E76" s="15">
        <f>E72+E75+E73+E74+E71</f>
        <v>0</v>
      </c>
    </row>
    <row r="77" spans="1:5" ht="18">
      <c r="A77" s="9"/>
      <c r="B77" s="9"/>
      <c r="C77" s="9"/>
      <c r="D77" s="9"/>
      <c r="E77" s="9"/>
    </row>
    <row r="78" spans="1:5" ht="20.25">
      <c r="A78" s="54" t="s">
        <v>83</v>
      </c>
      <c r="B78" s="54"/>
      <c r="C78" s="54"/>
      <c r="D78" s="54"/>
      <c r="E78" s="54"/>
    </row>
    <row r="79" spans="1:5" ht="36">
      <c r="A79" s="10" t="s">
        <v>1</v>
      </c>
      <c r="B79" s="11" t="s">
        <v>18</v>
      </c>
      <c r="C79" s="11" t="s">
        <v>2</v>
      </c>
      <c r="D79" s="11" t="s">
        <v>19</v>
      </c>
      <c r="E79" s="11" t="s">
        <v>20</v>
      </c>
    </row>
    <row r="80" spans="1:5" ht="18.75">
      <c r="A80" s="12">
        <v>1</v>
      </c>
      <c r="B80" s="13" t="s">
        <v>84</v>
      </c>
      <c r="C80" s="12" t="s">
        <v>21</v>
      </c>
      <c r="D80" s="13" t="s">
        <v>85</v>
      </c>
      <c r="E80" s="12">
        <f>1743.16</f>
        <v>1743.16</v>
      </c>
    </row>
    <row r="81" spans="1:5" ht="56.25">
      <c r="A81" s="12">
        <v>2</v>
      </c>
      <c r="B81" s="20" t="s">
        <v>86</v>
      </c>
      <c r="C81" s="12" t="s">
        <v>21</v>
      </c>
      <c r="D81" s="20" t="s">
        <v>87</v>
      </c>
      <c r="E81" s="32">
        <f>3550.32</f>
        <v>3550.32</v>
      </c>
    </row>
    <row r="82" spans="1:5" ht="18.75">
      <c r="A82" s="12">
        <v>3</v>
      </c>
      <c r="B82" s="20"/>
      <c r="C82" s="12"/>
      <c r="D82" s="32"/>
      <c r="E82" s="32"/>
    </row>
    <row r="83" spans="1:5" ht="18.75">
      <c r="A83" s="12">
        <v>4</v>
      </c>
      <c r="B83" s="20"/>
      <c r="C83" s="20"/>
      <c r="D83" s="32"/>
      <c r="E83" s="32"/>
    </row>
    <row r="84" spans="1:5" ht="18.75">
      <c r="A84" s="12">
        <v>5</v>
      </c>
      <c r="B84" s="20"/>
      <c r="C84" s="20"/>
      <c r="D84" s="32"/>
      <c r="E84" s="32"/>
    </row>
    <row r="85" spans="1:5" ht="18">
      <c r="A85" s="15"/>
      <c r="B85" s="15" t="s">
        <v>22</v>
      </c>
      <c r="C85" s="15"/>
      <c r="D85" s="15"/>
      <c r="E85" s="15">
        <f>E81+E84+E82+E83+E80</f>
        <v>5293.4800000000005</v>
      </c>
    </row>
    <row r="86" spans="1:5" ht="18">
      <c r="A86" s="9"/>
      <c r="B86" s="9"/>
      <c r="C86" s="9"/>
      <c r="D86" s="9"/>
      <c r="E86" s="9"/>
    </row>
    <row r="87" spans="1:5" ht="20.25">
      <c r="A87" s="54" t="s">
        <v>88</v>
      </c>
      <c r="B87" s="54"/>
      <c r="C87" s="54"/>
      <c r="D87" s="54"/>
      <c r="E87" s="54"/>
    </row>
    <row r="88" spans="1:5" ht="36">
      <c r="A88" s="10" t="s">
        <v>1</v>
      </c>
      <c r="B88" s="11" t="s">
        <v>18</v>
      </c>
      <c r="C88" s="11" t="s">
        <v>2</v>
      </c>
      <c r="D88" s="11" t="s">
        <v>19</v>
      </c>
      <c r="E88" s="11" t="s">
        <v>20</v>
      </c>
    </row>
    <row r="89" spans="1:5" ht="37.5">
      <c r="A89" s="12">
        <v>1</v>
      </c>
      <c r="B89" s="13" t="s">
        <v>89</v>
      </c>
      <c r="C89" s="12" t="s">
        <v>21</v>
      </c>
      <c r="D89" s="13"/>
      <c r="E89" s="12">
        <v>12836.32</v>
      </c>
    </row>
    <row r="90" spans="1:5" ht="37.5">
      <c r="A90" s="12">
        <v>2</v>
      </c>
      <c r="B90" s="20" t="s">
        <v>90</v>
      </c>
      <c r="C90" s="12" t="s">
        <v>21</v>
      </c>
      <c r="D90" s="20"/>
      <c r="E90" s="32">
        <v>3548.67</v>
      </c>
    </row>
    <row r="91" spans="1:5" ht="37.5">
      <c r="A91" s="12">
        <v>3</v>
      </c>
      <c r="B91" s="20" t="s">
        <v>91</v>
      </c>
      <c r="C91" s="12" t="s">
        <v>21</v>
      </c>
      <c r="D91" s="32" t="s">
        <v>92</v>
      </c>
      <c r="E91" s="32">
        <v>1867.04</v>
      </c>
    </row>
    <row r="92" spans="1:5" ht="18.75">
      <c r="A92" s="12">
        <v>4</v>
      </c>
      <c r="B92" s="20"/>
      <c r="C92" s="20"/>
      <c r="D92" s="32"/>
      <c r="E92" s="32"/>
    </row>
    <row r="93" spans="1:5" ht="18.75">
      <c r="A93" s="12">
        <v>5</v>
      </c>
      <c r="B93" s="20"/>
      <c r="C93" s="20"/>
      <c r="D93" s="32"/>
      <c r="E93" s="32"/>
    </row>
    <row r="94" spans="1:5" ht="18">
      <c r="A94" s="15"/>
      <c r="B94" s="15" t="s">
        <v>22</v>
      </c>
      <c r="C94" s="15"/>
      <c r="D94" s="15"/>
      <c r="E94" s="15">
        <f>E90+E93+E91+E92+E89</f>
        <v>18252.03</v>
      </c>
    </row>
    <row r="95" spans="1:5" ht="18">
      <c r="A95" s="9"/>
      <c r="B95" s="9"/>
      <c r="C95" s="9"/>
      <c r="D95" s="9"/>
      <c r="E95" s="9"/>
    </row>
    <row r="96" spans="1:5" ht="18">
      <c r="A96" s="35"/>
      <c r="B96" s="35" t="s">
        <v>58</v>
      </c>
      <c r="C96" s="35"/>
      <c r="D96" s="35"/>
      <c r="E96" s="35">
        <f>E7+E13+E21+E28+E35+E40+E49+E58+E67+E76+E85+E94</f>
        <v>43270.09</v>
      </c>
    </row>
  </sheetData>
  <sheetProtection selectLockedCells="1" selectUnlockedCells="1"/>
  <mergeCells count="12">
    <mergeCell ref="A42:E42"/>
    <mergeCell ref="A51:E51"/>
    <mergeCell ref="A60:E60"/>
    <mergeCell ref="A69:E69"/>
    <mergeCell ref="A78:E78"/>
    <mergeCell ref="A87:E87"/>
    <mergeCell ref="A1:E1"/>
    <mergeCell ref="A9:E9"/>
    <mergeCell ref="A15:E15"/>
    <mergeCell ref="A23:E23"/>
    <mergeCell ref="A29:E29"/>
    <mergeCell ref="A36:E36"/>
  </mergeCells>
  <printOptions/>
  <pageMargins left="0.19652777777777777" right="0.11805555555555555" top="0.4618055555555556" bottom="0.46458333333333335" header="0.19652777777777777" footer="0.19930555555555557"/>
  <pageSetup horizontalDpi="300" verticalDpi="300" orientation="portrait" paperSize="9" scale="55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2020-03-11T06:00:18Z</dcterms:modified>
  <cp:category/>
  <cp:version/>
  <cp:contentType/>
  <cp:contentStatus/>
</cp:coreProperties>
</file>